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alanceSheet" sheetId="1" r:id="rId1"/>
    <sheet name="Equity" sheetId="2" r:id="rId2"/>
  </sheets>
  <definedNames>
    <definedName name="_xlnm.Print_Area" localSheetId="0">'BalanceSheet'!$A$1:$F$56</definedName>
    <definedName name="_xlnm.Print_Area" localSheetId="1">'Equity'!$A$2:$K$38</definedName>
  </definedNames>
  <calcPr fullCalcOnLoad="1"/>
</workbook>
</file>

<file path=xl/sharedStrings.xml><?xml version="1.0" encoding="utf-8"?>
<sst xmlns="http://schemas.openxmlformats.org/spreadsheetml/2006/main" count="81" uniqueCount="64">
  <si>
    <t>UNITED PLANTATIONS BERHAD</t>
  </si>
  <si>
    <t>(Incorporated in Malaysia - Registration No. 240-A)</t>
  </si>
  <si>
    <t>AS AT</t>
  </si>
  <si>
    <t>END OF</t>
  </si>
  <si>
    <t>PRECEDING</t>
  </si>
  <si>
    <t>CURRENT</t>
  </si>
  <si>
    <t>FINANCIAL</t>
  </si>
  <si>
    <t>YEAR END</t>
  </si>
  <si>
    <t>RM'000</t>
  </si>
  <si>
    <t>Long Term Investments</t>
  </si>
  <si>
    <t>Intangible Assets</t>
  </si>
  <si>
    <t>Current Assets</t>
  </si>
  <si>
    <t>Current Liabilities</t>
  </si>
  <si>
    <t>Provision for Taxation</t>
  </si>
  <si>
    <t>Property, Plant and Equipment</t>
  </si>
  <si>
    <t>Inventories</t>
  </si>
  <si>
    <t>Provision for Deferred Taxation</t>
  </si>
  <si>
    <t>Associated Companies</t>
  </si>
  <si>
    <t>CONDENSED CONSOLIDATED STATEMENT OF CHANGES IN EQUITY</t>
  </si>
  <si>
    <t>Share</t>
  </si>
  <si>
    <t>capital</t>
  </si>
  <si>
    <t xml:space="preserve">Retained </t>
  </si>
  <si>
    <t>profit</t>
  </si>
  <si>
    <t>Reserve on</t>
  </si>
  <si>
    <t>consolidation</t>
  </si>
  <si>
    <t>premium</t>
  </si>
  <si>
    <t>Revaluation</t>
  </si>
  <si>
    <t>reserve</t>
  </si>
  <si>
    <t>Capital</t>
  </si>
  <si>
    <t>Total</t>
  </si>
  <si>
    <t>The  Condensed Consolidated Balance Sheets should be read in conjunction with the</t>
  </si>
  <si>
    <t>The  Condensed Consolidated Statement of Changes in Equity should be read in conjunction with the</t>
  </si>
  <si>
    <t>Trade &amp; Other Receivables</t>
  </si>
  <si>
    <t>Trade &amp; Other Payables</t>
  </si>
  <si>
    <t>Overdraft &amp; Short Term Borrowings</t>
  </si>
  <si>
    <t>Shareholders' Funds</t>
  </si>
  <si>
    <t>Dividends paid</t>
  </si>
  <si>
    <t>Minority Interests</t>
  </si>
  <si>
    <t>Share Capital</t>
  </si>
  <si>
    <t>Reserves</t>
  </si>
  <si>
    <t xml:space="preserve">Net Current Assets </t>
  </si>
  <si>
    <t>Amounts Due From Associated Companies</t>
  </si>
  <si>
    <t>Promissory Note</t>
  </si>
  <si>
    <t>Cash, Bank Balances &amp; Fixed Deposits</t>
  </si>
  <si>
    <t>Retirement Benefit Obligation</t>
  </si>
  <si>
    <t xml:space="preserve">Balance at 1 January 2004 </t>
  </si>
  <si>
    <t>Investment in Associated Companies</t>
  </si>
  <si>
    <t>The figures have not been audited</t>
  </si>
  <si>
    <t>Interim/Final Dividend Declared</t>
  </si>
  <si>
    <t>Annual Audited Accounts for the year ended 31 December 2004</t>
  </si>
  <si>
    <t xml:space="preserve">Balance at 1 January 2005 </t>
  </si>
  <si>
    <t>Amounts due (to)/from Associated Companies</t>
  </si>
  <si>
    <t>CONDENSED CONSOLIDATED BALANCE SHEET AS AT 31 DECEMBER 2005</t>
  </si>
  <si>
    <t xml:space="preserve">YEAR </t>
  </si>
  <si>
    <t>FOR THE YEAR ENDED 31 DECEMBER 2005</t>
  </si>
  <si>
    <t>Net profit for the year</t>
  </si>
  <si>
    <t>Balance at 31 December 2005</t>
  </si>
  <si>
    <t>Balance at 31 December 2004</t>
  </si>
  <si>
    <t xml:space="preserve">Transfer upon bonus shares issued by </t>
  </si>
  <si>
    <t>subsidiary company</t>
  </si>
  <si>
    <t>Reclassification</t>
  </si>
  <si>
    <t>Net gains/(losses) not recognised</t>
  </si>
  <si>
    <t>in the income statement</t>
  </si>
  <si>
    <t>Net assets per share (RM)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</si>
</sst>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5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4" fontId="1" fillId="0" borderId="0" xfId="0" applyNumberFormat="1" applyFont="1" applyAlignment="1">
      <alignment horizontal="center"/>
    </xf>
    <xf numFmtId="171" fontId="0" fillId="0" borderId="6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0" fillId="0" borderId="10" xfId="15" applyNumberFormat="1" applyBorder="1" applyAlignment="1">
      <alignment/>
    </xf>
    <xf numFmtId="171" fontId="0" fillId="0" borderId="11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15"/>
  <sheetViews>
    <sheetView tabSelected="1" zoomScale="75" zoomScaleNormal="75" workbookViewId="0" topLeftCell="A17">
      <selection activeCell="E34" sqref="E34"/>
    </sheetView>
  </sheetViews>
  <sheetFormatPr defaultColWidth="9.140625" defaultRowHeight="12.75"/>
  <cols>
    <col min="1" max="1" width="3.71093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2.140625" style="0" customWidth="1"/>
    <col min="6" max="6" width="15.7109375" style="0" bestFit="1" customWidth="1"/>
    <col min="8" max="8" width="13.421875" style="0" bestFit="1" customWidth="1"/>
    <col min="10" max="10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6" ht="12.75">
      <c r="A4" s="1" t="s">
        <v>52</v>
      </c>
      <c r="C4" s="12"/>
      <c r="D4" s="3"/>
      <c r="E4" s="12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4"/>
      <c r="FF4" s="4"/>
      <c r="FG4" s="4"/>
      <c r="FH4" s="4"/>
      <c r="FI4" s="4"/>
      <c r="FJ4" s="4"/>
    </row>
    <row r="5" spans="1:166" ht="12.75">
      <c r="A5" s="1" t="s">
        <v>47</v>
      </c>
      <c r="B5" s="2"/>
      <c r="C5" s="13"/>
      <c r="D5" s="14"/>
      <c r="E5" s="14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4"/>
      <c r="FF5" s="4"/>
      <c r="FG5" s="4"/>
      <c r="FH5" s="4"/>
      <c r="FI5" s="4"/>
      <c r="FJ5" s="4"/>
    </row>
    <row r="6" spans="1:166" ht="12.75">
      <c r="A6" s="2"/>
      <c r="C6" s="13"/>
      <c r="D6" s="14"/>
      <c r="E6" s="14"/>
      <c r="F6" s="1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4"/>
      <c r="FF6" s="4"/>
      <c r="FG6" s="4"/>
      <c r="FH6" s="4"/>
      <c r="FI6" s="4"/>
      <c r="FJ6" s="4"/>
    </row>
    <row r="7" spans="1:166" ht="12.75">
      <c r="A7" s="2"/>
      <c r="B7" s="2"/>
      <c r="C7" s="3"/>
      <c r="D7" s="3"/>
      <c r="E7" s="16" t="s">
        <v>2</v>
      </c>
      <c r="F7" s="17" t="s">
        <v>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4"/>
      <c r="FF7" s="4"/>
      <c r="FG7" s="4"/>
      <c r="FH7" s="4"/>
      <c r="FI7" s="4"/>
      <c r="FJ7" s="4"/>
    </row>
    <row r="8" spans="1:166" ht="12.75">
      <c r="A8" s="2"/>
      <c r="B8" s="2"/>
      <c r="C8" s="3"/>
      <c r="D8" s="3"/>
      <c r="E8" s="16" t="s">
        <v>3</v>
      </c>
      <c r="F8" s="17" t="s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4"/>
      <c r="FF8" s="4"/>
      <c r="FG8" s="4"/>
      <c r="FH8" s="4"/>
      <c r="FI8" s="4"/>
      <c r="FJ8" s="4"/>
    </row>
    <row r="9" spans="1:166" ht="12.75">
      <c r="A9" s="2"/>
      <c r="B9" s="2"/>
      <c r="C9" s="3"/>
      <c r="D9" s="3"/>
      <c r="E9" s="17" t="s">
        <v>5</v>
      </c>
      <c r="F9" s="17" t="s"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4"/>
      <c r="FF9" s="4"/>
      <c r="FG9" s="4"/>
      <c r="FH9" s="4"/>
      <c r="FI9" s="4"/>
      <c r="FJ9" s="4"/>
    </row>
    <row r="10" spans="1:166" ht="12.75">
      <c r="A10" s="2"/>
      <c r="B10" s="2"/>
      <c r="C10" s="3"/>
      <c r="D10" s="3"/>
      <c r="E10" s="17" t="s">
        <v>53</v>
      </c>
      <c r="F10" s="17" t="s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4"/>
      <c r="FF10" s="4"/>
      <c r="FG10" s="4"/>
      <c r="FH10" s="4"/>
      <c r="FI10" s="4"/>
      <c r="FJ10" s="4"/>
    </row>
    <row r="11" spans="1:166" ht="12.75">
      <c r="A11" s="2"/>
      <c r="B11" s="2"/>
      <c r="C11" s="3"/>
      <c r="D11" s="3"/>
      <c r="E11" s="32">
        <v>38717</v>
      </c>
      <c r="F11" s="32">
        <v>38352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4"/>
      <c r="FF11" s="4"/>
      <c r="FG11" s="4"/>
      <c r="FH11" s="4"/>
      <c r="FI11" s="4"/>
      <c r="FJ11" s="4"/>
    </row>
    <row r="12" spans="1:166" ht="12.75">
      <c r="A12" s="2"/>
      <c r="B12" s="2"/>
      <c r="C12" s="3"/>
      <c r="D12" s="3"/>
      <c r="E12" s="16" t="s">
        <v>8</v>
      </c>
      <c r="F12" s="17" t="s">
        <v>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4"/>
      <c r="FF12" s="4"/>
      <c r="FG12" s="4"/>
      <c r="FH12" s="4"/>
      <c r="FI12" s="4"/>
      <c r="FJ12" s="4"/>
    </row>
    <row r="13" spans="1:166" ht="12.75">
      <c r="A13" s="2"/>
      <c r="B13" s="2"/>
      <c r="C13" s="3"/>
      <c r="D13" s="3"/>
      <c r="E13" s="16"/>
      <c r="F13" s="1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18" t="s">
        <v>14</v>
      </c>
      <c r="B14" s="2"/>
      <c r="C14" s="3"/>
      <c r="D14" s="3"/>
      <c r="E14" s="3">
        <v>868194</v>
      </c>
      <c r="F14" s="3">
        <v>877805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18" t="s">
        <v>17</v>
      </c>
      <c r="B15" s="2"/>
      <c r="C15" s="3"/>
      <c r="D15" s="3"/>
      <c r="E15" s="3"/>
      <c r="F15" s="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18"/>
      <c r="B16" s="19" t="s">
        <v>46</v>
      </c>
      <c r="C16" s="3"/>
      <c r="D16" s="3"/>
      <c r="E16" s="3">
        <v>0</v>
      </c>
      <c r="F16" s="3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11"/>
      <c r="B17" s="19" t="s">
        <v>51</v>
      </c>
      <c r="C17" s="3"/>
      <c r="D17" s="3"/>
      <c r="E17" s="3">
        <v>149</v>
      </c>
      <c r="F17" s="3">
        <v>85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9</v>
      </c>
      <c r="B18" s="2"/>
      <c r="C18" s="3"/>
      <c r="D18" s="3"/>
      <c r="E18" s="3">
        <v>9490</v>
      </c>
      <c r="F18" s="3">
        <v>11026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2" t="s">
        <v>10</v>
      </c>
      <c r="B19" s="2"/>
      <c r="C19" s="3"/>
      <c r="D19" s="3"/>
      <c r="E19" s="3">
        <v>0</v>
      </c>
      <c r="F19" s="3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2"/>
      <c r="B20" s="2"/>
      <c r="C20" s="3"/>
      <c r="D20" s="3"/>
      <c r="E20" s="3"/>
      <c r="F20" s="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11</v>
      </c>
      <c r="B21" s="2"/>
      <c r="C21" s="3"/>
      <c r="D21" s="3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19" t="s">
        <v>15</v>
      </c>
      <c r="C22" s="3"/>
      <c r="D22" s="3"/>
      <c r="E22" s="3">
        <v>85321</v>
      </c>
      <c r="F22" s="3">
        <v>85277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/>
      <c r="B23" s="19" t="s">
        <v>32</v>
      </c>
      <c r="C23" s="3"/>
      <c r="D23" s="3"/>
      <c r="E23" s="3">
        <v>37689</v>
      </c>
      <c r="F23" s="3">
        <f>30646+13992+269</f>
        <v>44907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1:166" ht="12.75">
      <c r="A24" s="2"/>
      <c r="B24" s="19" t="s">
        <v>41</v>
      </c>
      <c r="C24" s="3"/>
      <c r="D24" s="3"/>
      <c r="E24" s="3">
        <v>0</v>
      </c>
      <c r="F24" s="3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/>
      <c r="B25" s="19" t="s">
        <v>43</v>
      </c>
      <c r="C25" s="3"/>
      <c r="D25" s="3"/>
      <c r="E25" s="3">
        <v>179798</v>
      </c>
      <c r="F25" s="3">
        <v>112135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2"/>
      <c r="C26" s="3"/>
      <c r="D26" s="3"/>
      <c r="E26" s="9">
        <f>SUM(E22:E25)</f>
        <v>302808</v>
      </c>
      <c r="F26" s="9">
        <f>SUM(F22:F25)</f>
        <v>242319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12</v>
      </c>
      <c r="B27" s="2"/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19" t="s">
        <v>33</v>
      </c>
      <c r="C28" s="3"/>
      <c r="D28" s="3"/>
      <c r="E28" s="3">
        <f>37003</f>
        <v>37003</v>
      </c>
      <c r="F28" s="3">
        <f>8421+33679</f>
        <v>42100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20" t="s">
        <v>34</v>
      </c>
      <c r="C29" s="3"/>
      <c r="D29" s="3"/>
      <c r="E29" s="3">
        <v>20646</v>
      </c>
      <c r="F29" s="3">
        <v>14816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>
      <c r="A30" s="2"/>
      <c r="B30" s="20" t="s">
        <v>44</v>
      </c>
      <c r="C30" s="3"/>
      <c r="D30" s="3"/>
      <c r="E30" s="3">
        <v>436</v>
      </c>
      <c r="F30" s="3">
        <v>376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1:166" ht="12.75">
      <c r="A31" s="2"/>
      <c r="B31" s="20" t="s">
        <v>42</v>
      </c>
      <c r="C31" s="3"/>
      <c r="D31" s="3"/>
      <c r="E31" s="3">
        <v>35917</v>
      </c>
      <c r="F31" s="3">
        <v>35917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>
      <c r="A32" s="2"/>
      <c r="B32" s="20" t="s">
        <v>48</v>
      </c>
      <c r="C32" s="3"/>
      <c r="D32" s="3"/>
      <c r="E32" s="3">
        <v>22479</v>
      </c>
      <c r="F32" s="3">
        <v>22479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>
      <c r="A33" s="2"/>
      <c r="B33" s="19" t="s">
        <v>13</v>
      </c>
      <c r="C33" s="3"/>
      <c r="D33" s="3"/>
      <c r="E33" s="3">
        <f>16662-48</f>
        <v>16614</v>
      </c>
      <c r="F33" s="3">
        <v>16092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>
      <c r="A34" s="2"/>
      <c r="B34" s="2"/>
      <c r="C34" s="3"/>
      <c r="D34" s="3"/>
      <c r="E34" s="9">
        <f>SUM(E28:E33)</f>
        <v>133095</v>
      </c>
      <c r="F34" s="9">
        <f>SUM(F28:F33)</f>
        <v>131780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>
      <c r="A35" s="2"/>
      <c r="B35" s="2"/>
      <c r="C35" s="3"/>
      <c r="D35" s="3"/>
      <c r="E35" s="21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18" t="s">
        <v>40</v>
      </c>
      <c r="B36" s="2"/>
      <c r="C36" s="3"/>
      <c r="D36" s="3"/>
      <c r="E36" s="3">
        <f>E26-E34</f>
        <v>169713</v>
      </c>
      <c r="F36" s="3">
        <f>F26-F34</f>
        <v>110539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1"/>
      <c r="B37" s="2"/>
      <c r="C37" s="3"/>
      <c r="D37" s="3"/>
      <c r="E37" s="21"/>
      <c r="F37" s="2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3.5" thickBot="1">
      <c r="A38" s="18"/>
      <c r="B38" s="2"/>
      <c r="C38" s="3"/>
      <c r="D38" s="3"/>
      <c r="E38" s="25">
        <f>E14+E15+E16+E17+E18+E36</f>
        <v>1047546</v>
      </c>
      <c r="F38" s="25">
        <f>F14+F15+F16+F17+F18+F36</f>
        <v>999455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1"/>
      <c r="B39" s="2"/>
      <c r="C39" s="3"/>
      <c r="D39" s="3"/>
      <c r="E39" s="3"/>
      <c r="F39" s="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12.75">
      <c r="A40" s="18" t="s">
        <v>38</v>
      </c>
      <c r="B40" s="2"/>
      <c r="C40" s="3"/>
      <c r="D40" s="3"/>
      <c r="E40" s="3">
        <v>208134</v>
      </c>
      <c r="F40" s="3">
        <v>208134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8" t="s">
        <v>39</v>
      </c>
      <c r="B41" s="2"/>
      <c r="C41" s="3"/>
      <c r="D41" s="3"/>
      <c r="E41" s="22">
        <v>770169</v>
      </c>
      <c r="F41" s="22">
        <v>682098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"/>
      <c r="B42" s="19"/>
      <c r="C42" s="3"/>
      <c r="D42" s="3"/>
      <c r="E42" s="3"/>
      <c r="F42" s="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" t="s">
        <v>35</v>
      </c>
      <c r="B43" s="19"/>
      <c r="C43" s="3"/>
      <c r="D43" s="3"/>
      <c r="E43" s="3">
        <f>SUM(E40:E41)</f>
        <v>978303</v>
      </c>
      <c r="F43" s="3">
        <f>SUM(F40:F41)</f>
        <v>890232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2"/>
      <c r="B44" s="2"/>
      <c r="C44" s="3"/>
      <c r="D44" s="3"/>
      <c r="E44" s="3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8" t="s">
        <v>37</v>
      </c>
      <c r="B45" s="2"/>
      <c r="C45" s="3"/>
      <c r="D45" s="3"/>
      <c r="E45" s="3">
        <v>0</v>
      </c>
      <c r="F45" s="3">
        <v>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8" t="s">
        <v>42</v>
      </c>
      <c r="B46" s="2"/>
      <c r="C46" s="3"/>
      <c r="D46" s="3"/>
      <c r="E46" s="3">
        <v>0</v>
      </c>
      <c r="F46" s="3">
        <v>35917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8" t="s">
        <v>44</v>
      </c>
      <c r="B47" s="2"/>
      <c r="C47" s="3"/>
      <c r="D47" s="3"/>
      <c r="E47" s="21">
        <f>2951-436</f>
        <v>2515</v>
      </c>
      <c r="F47" s="21">
        <v>2566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18" t="s">
        <v>16</v>
      </c>
      <c r="B48" s="2"/>
      <c r="C48" s="3"/>
      <c r="D48" s="3"/>
      <c r="E48" s="21">
        <v>66728</v>
      </c>
      <c r="F48" s="21">
        <v>70740</v>
      </c>
      <c r="G48" s="5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18"/>
      <c r="B49" s="2"/>
      <c r="C49" s="3"/>
      <c r="D49" s="3"/>
      <c r="E49" s="23"/>
      <c r="F49" s="23"/>
      <c r="G49" s="5"/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3.5" thickBot="1">
      <c r="A50" s="18"/>
      <c r="B50" s="2"/>
      <c r="C50" s="3"/>
      <c r="D50" s="3"/>
      <c r="E50" s="24">
        <f>E43+E46+E47+E48</f>
        <v>1047546</v>
      </c>
      <c r="F50" s="24">
        <f>F43+F46+F47+F48</f>
        <v>999455</v>
      </c>
      <c r="G50" s="5"/>
      <c r="H50" s="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2"/>
      <c r="C51" s="3"/>
      <c r="D51" s="3"/>
      <c r="E51" s="21"/>
      <c r="F51" s="2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18" t="s">
        <v>63</v>
      </c>
      <c r="B52" s="2"/>
      <c r="C52" s="3"/>
      <c r="D52" s="3"/>
      <c r="E52" s="26">
        <f>E43/E40</f>
        <v>4.700351696503215</v>
      </c>
      <c r="F52" s="26">
        <f>F43/F40</f>
        <v>4.277206030730203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2"/>
      <c r="C53" s="3"/>
      <c r="D53" s="3"/>
      <c r="E53" s="3"/>
      <c r="F53" s="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1" t="s">
        <v>30</v>
      </c>
      <c r="B54" s="2"/>
      <c r="C54" s="3"/>
      <c r="D54" s="3"/>
      <c r="E54" s="12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1" t="s">
        <v>49</v>
      </c>
      <c r="B55" s="2"/>
      <c r="C55" s="3"/>
      <c r="D55" s="3"/>
      <c r="E55" s="3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2"/>
      <c r="C56" s="3"/>
      <c r="D56" s="3"/>
      <c r="E56" s="3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2"/>
      <c r="C57" s="3"/>
      <c r="D57" s="3"/>
      <c r="E57" s="3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2"/>
      <c r="C58" s="3"/>
      <c r="D58" s="3"/>
      <c r="E58" s="3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2"/>
      <c r="C59" s="3"/>
      <c r="D59" s="3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2"/>
      <c r="C60" s="3"/>
      <c r="D60" s="3"/>
      <c r="E60" s="3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2"/>
      <c r="C61" s="3"/>
      <c r="D61" s="3"/>
      <c r="E61" s="3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2"/>
      <c r="C62" s="3"/>
      <c r="D62" s="3"/>
      <c r="E62" s="3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2"/>
      <c r="C63" s="3"/>
      <c r="D63" s="3"/>
      <c r="E63" s="3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2"/>
      <c r="C64" s="3"/>
      <c r="D64" s="3"/>
      <c r="E64" s="3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2"/>
      <c r="C65" s="3"/>
      <c r="D65" s="3"/>
      <c r="E65" s="3"/>
      <c r="F65" s="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2"/>
      <c r="C66" s="3"/>
      <c r="D66" s="3"/>
      <c r="E66" s="3"/>
      <c r="F66" s="1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2"/>
      <c r="C67" s="3"/>
      <c r="D67" s="3"/>
      <c r="E67" s="3"/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1:166" ht="12.75">
      <c r="A68" s="2"/>
      <c r="B68" s="2"/>
      <c r="C68" s="3"/>
      <c r="D68" s="3"/>
      <c r="E68" s="3"/>
      <c r="F68" s="1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1:166" ht="12.75">
      <c r="A69" s="2"/>
      <c r="B69" s="2"/>
      <c r="C69" s="3"/>
      <c r="D69" s="3"/>
      <c r="E69" s="3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1:166" ht="12.75">
      <c r="A70" s="2"/>
      <c r="B70" s="2"/>
      <c r="C70" s="3"/>
      <c r="D70" s="3"/>
      <c r="E70" s="3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1:166" ht="12.75">
      <c r="A71" s="2"/>
      <c r="B71" s="2"/>
      <c r="C71" s="3"/>
      <c r="D71" s="3"/>
      <c r="E71" s="3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1:166" ht="12.75">
      <c r="A72" s="2"/>
      <c r="B72" s="2"/>
      <c r="C72" s="3"/>
      <c r="D72" s="3"/>
      <c r="E72" s="3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1:166" ht="12.75">
      <c r="A73" s="2"/>
      <c r="B73" s="2"/>
      <c r="C73" s="3"/>
      <c r="D73" s="3"/>
      <c r="E73" s="3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1:166" ht="12.75">
      <c r="A74" s="2"/>
      <c r="B74" s="2"/>
      <c r="C74" s="3"/>
      <c r="D74" s="3"/>
      <c r="E74" s="3"/>
      <c r="F74" s="1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1:166" ht="12.75">
      <c r="A75" s="2"/>
      <c r="B75" s="2"/>
      <c r="C75" s="3"/>
      <c r="D75" s="3"/>
      <c r="E75" s="3"/>
      <c r="F75" s="1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1:166" ht="12.75">
      <c r="A76" s="2"/>
      <c r="C76" s="3"/>
      <c r="D76" s="3"/>
      <c r="E76" s="3"/>
      <c r="F76" s="1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3:166" ht="12.75">
      <c r="C77" s="6"/>
      <c r="D77" s="6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3:166" ht="12.75">
      <c r="C78" s="6"/>
      <c r="D78" s="6"/>
      <c r="E78" s="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3:166" ht="12.75">
      <c r="C79" s="6"/>
      <c r="D79" s="6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3:166" ht="12.75">
      <c r="C80" s="6"/>
      <c r="D80" s="6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3:166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3:166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3:166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3:166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3:166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3:166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3:166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3:166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3:166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3:166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3:166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3:166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3:166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3:166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3:166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3:166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3:166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3:16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3:16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3:16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3:16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3:16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3:16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3:16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3:16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3:16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3:16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3:16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3:16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3:16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3:16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3:16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3:16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3:16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3:16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3:16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3:16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3:16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3:16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3:16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3:16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3:16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3:16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3:16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3:16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3:16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3:16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3:16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3:16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3:16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3:16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3:16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3:16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3:16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3:16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3:16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3:16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3:16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3:16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3:16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3:16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3:16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3:16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3:16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3:16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3:16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3:16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3:16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3:16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3:16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3:16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3:16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3:16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3:16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3:16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3:16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3:16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3:16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3:16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3:16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3:16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3:16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3:16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3:16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3:16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3:16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3:16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3:16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3:16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3:16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3:16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3:16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3:16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3:16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3:16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3:16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3:16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3:16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3:16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3:16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3:16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3:16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3:16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3:16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3:16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3:16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3:16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3:16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3:16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3:16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3:16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3:16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3:16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3:16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3:16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3:16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3:16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3:16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3:16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3:16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3:16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3:16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3:16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3:16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3:16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3:16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3:16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3:16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3:16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3:16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3:16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3:16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3:16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3:16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3:16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3:16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3:16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3:16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3:16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3:16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3:16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3:16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3:16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3:16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3:16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3:16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3:16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3:16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3:16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3:16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3:16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3:16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3:16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3:16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3:16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3:16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3:16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3:16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3:16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3:16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3:166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3:166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3:166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3:166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3:166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3:166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3:166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3:166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3:166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3:166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3:166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3:166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3:166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3:166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3:166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3:166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3:166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3:166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3:166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3:166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3:166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3:166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3:166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3:166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3:166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3:166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3:166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3:166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3:166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3:166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3:166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3:166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3:166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3:166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3:166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3:166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3:166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3:166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3:166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3:166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3:166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3:166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3:166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3:166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3:166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3:166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3:166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3:166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3:166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3:166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3:166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3:166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3:166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3:166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3:166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3:166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3:166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3:166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3:166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3:166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3:166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3:166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3:166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3:166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3:166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3:166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3:166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3:166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3:166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3:166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3:166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3:166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3:166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3:166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3:166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3:166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3:166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3:166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3:166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3:166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3:166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3:166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3:166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3:166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3:166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3:166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3:166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3:166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3:166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3:166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3:166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3:166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3:166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3:166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3:166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3:166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3:166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3:166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3:166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3:166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3:166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3:166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3:166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3:166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3:166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3:166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3:166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3:166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3:166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3:166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3:166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3:166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3:166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3:166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3:166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3:166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3:166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3:166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3:166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3:166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3:166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3:166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3:166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3:166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3:166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3:166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3:166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3:166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3:166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3:166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3:166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3:166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3:166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3:166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3:166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3:166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3:166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3:166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3:166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3:166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3:166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3:166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3:166" ht="12.7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3:166" ht="12.7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3:166" ht="12.7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3:166" ht="12.7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3:166" ht="12.7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3:166" ht="12.7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3:166" ht="12.7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3:166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3:166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3:166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3:166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3:166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3:166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3:166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3:166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3:166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3:166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3:166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3:166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3:166" ht="12.7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3:166" ht="12.7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3:166" ht="12.7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3:166" ht="12.7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3:166" ht="12.7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3:166" ht="12.7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3:166" ht="12.7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3:166" ht="12.7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3:166" ht="12.7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3:166" ht="12.7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3:166" ht="12.7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3:166" ht="12.7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3:166" ht="12.7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3:166" ht="12.7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3:166" ht="12.7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3:166" ht="12.7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3:166" ht="12.7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3:166" ht="12.7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3:166" ht="12.7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3:166" ht="12.7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3:166" ht="12.7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3:166" ht="12.7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3:166" ht="12.7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3:166" ht="12.7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3:166" ht="12.7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3:166" ht="12.7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3:166" ht="12.7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3:166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3:166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3:166" ht="12.7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3:166" ht="12.7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3:166" ht="12.7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3:166" ht="12.7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3:166" ht="12.7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3:166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3:166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3:166" ht="12.7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3:166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3:166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3:166" ht="12.7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3:166" ht="12.7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3:166" ht="12.7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3:166" ht="12.7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3:166" ht="12.7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3:166" ht="12.7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3:166" ht="12.7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3:166" ht="12.7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3:166" ht="12.7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3:166" ht="12.7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3:166" ht="12.7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3:166" ht="12.7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3:166" ht="12.7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3:166" ht="12.7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3:166" ht="12.7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3:166" ht="12.7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3:166" ht="12.7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3:166" ht="12.7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3:166" ht="12.7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3:166" ht="12.7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3:166" ht="12.7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3:166" ht="12.7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3:166" ht="12.7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3:166" ht="12.7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3:166" ht="12.7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3:166" ht="12.7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3:166" ht="12.7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3:166" ht="12.7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3:166" ht="12.7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3:166" ht="12.7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3:166" ht="12.7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3:166" ht="12.7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3:166" ht="12.7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3:166" ht="12.7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3:166" ht="12.7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3:166" ht="12.7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3:166" ht="12.7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3:166" ht="12.7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3:166" ht="12.7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3:166" ht="12.7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3:166" ht="12.7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3:166" ht="12.7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3:166" ht="12.7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3:166" ht="12.7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3:166" ht="12.7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3:166" ht="12.7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3:166" ht="12.7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3:166" ht="12.7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3:166" ht="12.7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3:166" ht="12.7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3:166" ht="12.7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3:166" ht="12.7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3:166" ht="12.7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3:166" ht="12.7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3:166" ht="12.7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3:166" ht="12.7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3:166" ht="12.7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3:166" ht="12.7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3:166" ht="12.7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3:166" ht="12.7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3:166" ht="12.7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3:166" ht="12.7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3:166" ht="12.7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3:166" ht="12.7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3:166" ht="12.7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3:166" ht="12.7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3:166" ht="12.7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3:166" ht="12.7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3:166" ht="12.7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3:166" ht="12.7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3:166" ht="12.7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3:166" ht="12.7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3:166" ht="12.7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3:166" ht="12.7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3:166" ht="12.7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3:166" ht="12.7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3:166" ht="12.7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3:166" ht="12.7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3:166" ht="12.7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3:166" ht="12.7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3:166" ht="12.7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3:166" ht="12.7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3:166" ht="12.7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3:166" ht="12.7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3:166" ht="12.7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3:166" ht="12.7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3:166" ht="12.7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3:166" ht="12.7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3:166" ht="12.7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3:166" ht="12.7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3:166" ht="12.7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3:166" ht="12.7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3:166" ht="12.7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3:166" ht="12.7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3:166" ht="12.7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3:166" ht="12.7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3:166" ht="12.7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3:166" ht="12.7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3:166" ht="12.7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3:166" ht="12.7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3:166" ht="12.7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3:166" ht="12.7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3:166" ht="12.7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3:166" ht="12.7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3:166" ht="12.7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3:166" ht="12.7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3:166" ht="12.7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3:166" ht="12.7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3:166" ht="12.7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3:166" ht="12.7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3:166" ht="12.7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3:166" ht="12.7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3:166" ht="12.7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3:166" ht="12.7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3:166" ht="12.7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3:166" ht="12.7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3:166" ht="12.7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3:166" ht="12.7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3:166" ht="12.7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3:166" ht="12.7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3:166" ht="12.7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3:166" ht="12.7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3:166" ht="12.7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3:166" ht="12.7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3:166" ht="12.7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3:166" ht="12.7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3:166" ht="12.7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3:166" ht="12.7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3:166" ht="12.7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3:166" ht="12.7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3:166" ht="12.7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3:166" ht="12.7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3:166" ht="12.7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3:166" ht="12.7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3:166" ht="12.7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3:166" ht="12.7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3:166" ht="12.7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3:166" ht="12.7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3:166" ht="12.7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3:166" ht="12.7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3:166" ht="12.7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3:166" ht="12.7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3:166" ht="12.7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3:166" ht="12.7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3:166" ht="12.7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3:166" ht="12.7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3:166" ht="12.7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3:166" ht="12.7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3:166" ht="12.7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3:166" ht="12.7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3:166" ht="12.7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3:166" ht="12.7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3:166" ht="12.7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3:166" ht="12.7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3:166" ht="12.75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3:166" ht="12.75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3:166" ht="12.75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3:166" ht="12.75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3:166" ht="12.75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3:166" ht="12.75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3:166" ht="12.75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3:166" ht="12.75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3:166" ht="12.75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3:166" ht="12.75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3:166" ht="12.75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3:166" ht="12.7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3:166" ht="12.7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3:166" ht="12.75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3:166" ht="12.75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3:166" ht="12.75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3:166" ht="12.75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3:166" ht="12.75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3:166" ht="12.75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3:166" ht="12.75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3:166" ht="12.7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3:166" ht="12.7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3:166" ht="12.7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3:166" ht="12.7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3:166" ht="12.75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3:166" ht="12.75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3:166" ht="12.75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3:166" ht="12.75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3:166" ht="12.75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3:166" ht="12.75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3:166" ht="12.75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3:166" ht="12.75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3:166" ht="12.75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3:166" ht="12.75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3:166" ht="12.75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3:166" ht="12.75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3:166" ht="12.75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3:166" ht="12.75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3:166" ht="12.75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3:166" ht="12.75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3:166" ht="12.75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3:166" ht="12.75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3:166" ht="12.75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3:166" ht="12.75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3:166" ht="12.75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3:166" ht="12.75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3:166" ht="12.75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3:166" ht="12.75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3:166" ht="12.75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3:166" ht="12.75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3:166" ht="12.75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3:166" ht="12.75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3:166" ht="12.75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3:166" ht="12.75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3:166" ht="12.75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3:166" ht="12.75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3:166" ht="12.75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3:166" ht="12.75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3:166" ht="12.75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3:166" ht="12.75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3:166" ht="12.75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3:166" ht="12.75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3:166" ht="12.75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3:166" ht="12.75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3:166" ht="12.75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3:166" ht="12.75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3:166" ht="12.75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3:166" ht="12.75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3:166" ht="12.75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3:166" ht="12.75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3:166" ht="12.75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3:166" ht="12.75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3:166" ht="12.75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3:166" ht="12.75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3:166" ht="12.75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3:166" ht="12.75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3:166" ht="12.75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3:166" ht="12.75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3:166" ht="12.75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3:166" ht="12.7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3:166" ht="12.75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3:166" ht="12.75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3:166" ht="12.75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3:166" ht="12.75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3:166" ht="12.7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3:166" ht="12.75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3:166" ht="12.75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4"/>
      <c r="FF681" s="4"/>
      <c r="FG681" s="4"/>
      <c r="FH681" s="4"/>
      <c r="FI681" s="4"/>
      <c r="FJ681" s="4"/>
    </row>
    <row r="682" spans="3:166" ht="12.75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4"/>
      <c r="FF682" s="4"/>
      <c r="FG682" s="4"/>
      <c r="FH682" s="4"/>
      <c r="FI682" s="4"/>
      <c r="FJ682" s="4"/>
    </row>
    <row r="683" spans="3:166" ht="12.7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4"/>
      <c r="FF683" s="4"/>
      <c r="FG683" s="4"/>
      <c r="FH683" s="4"/>
      <c r="FI683" s="4"/>
      <c r="FJ683" s="4"/>
    </row>
    <row r="684" spans="3:166" ht="12.75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4"/>
      <c r="FF684" s="4"/>
      <c r="FG684" s="4"/>
      <c r="FH684" s="4"/>
      <c r="FI684" s="4"/>
      <c r="FJ684" s="4"/>
    </row>
    <row r="685" spans="3:166" ht="12.75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4"/>
      <c r="FF685" s="4"/>
      <c r="FG685" s="4"/>
      <c r="FH685" s="4"/>
      <c r="FI685" s="4"/>
      <c r="FJ685" s="4"/>
    </row>
    <row r="686" spans="3:166" ht="12.75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4"/>
      <c r="FF686" s="4"/>
      <c r="FG686" s="4"/>
      <c r="FH686" s="4"/>
      <c r="FI686" s="4"/>
      <c r="FJ686" s="4"/>
    </row>
    <row r="687" spans="3:166" ht="12.75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4"/>
      <c r="FF687" s="4"/>
      <c r="FG687" s="4"/>
      <c r="FH687" s="4"/>
      <c r="FI687" s="4"/>
      <c r="FJ687" s="4"/>
    </row>
    <row r="688" spans="3:166" ht="12.75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4"/>
      <c r="FF688" s="4"/>
      <c r="FG688" s="4"/>
      <c r="FH688" s="4"/>
      <c r="FI688" s="4"/>
      <c r="FJ688" s="4"/>
    </row>
    <row r="689" spans="3:166" ht="12.75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3:166" ht="12.75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3:166" ht="12.75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3:166" ht="12.75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3:166" ht="12.7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3:166" ht="12.75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3:166" ht="12.75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3:166" ht="12.75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3:166" ht="12.75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3:166" ht="12.7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3:166" ht="12.7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3:166" ht="12.7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3:166" ht="12.75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3:166" ht="12.7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3:166" ht="12.7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3:166" ht="12.7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3:166" ht="12.7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3:166" ht="12.7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3:166" ht="12.7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  <row r="708" spans="3:166" ht="12.7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</row>
    <row r="709" spans="3:166" ht="12.7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</row>
    <row r="710" spans="3:166" ht="12.7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</row>
    <row r="711" spans="3:166" ht="12.7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</row>
    <row r="712" spans="3:166" ht="12.7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</row>
    <row r="713" spans="3:166" ht="12.7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</row>
    <row r="714" spans="3:166" ht="12.7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</row>
    <row r="715" spans="3:166" ht="12.7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1"/>
  <sheetViews>
    <sheetView zoomScale="75" zoomScaleNormal="75" workbookViewId="0" topLeftCell="A6">
      <selection activeCell="F18" sqref="F18"/>
    </sheetView>
  </sheetViews>
  <sheetFormatPr defaultColWidth="9.140625" defaultRowHeight="12.75"/>
  <cols>
    <col min="1" max="1" width="11.421875" style="0" bestFit="1" customWidth="1"/>
    <col min="4" max="4" width="14.00390625" style="0" customWidth="1"/>
    <col min="5" max="5" width="9.8515625" style="0" bestFit="1" customWidth="1"/>
    <col min="6" max="6" width="10.7109375" style="0" bestFit="1" customWidth="1"/>
    <col min="7" max="7" width="12.57421875" style="0" bestFit="1" customWidth="1"/>
    <col min="8" max="8" width="10.140625" style="0" bestFit="1" customWidth="1"/>
    <col min="9" max="9" width="10.8515625" style="0" customWidth="1"/>
    <col min="10" max="10" width="9.28125" style="0" bestFit="1" customWidth="1"/>
    <col min="11" max="11" width="10.421875" style="0" bestFit="1" customWidth="1"/>
  </cols>
  <sheetData>
    <row r="2" ht="12.75">
      <c r="A2" s="1" t="str">
        <f>BalanceSheet!A1</f>
        <v>UNITED PLANTATIONS BERHAD</v>
      </c>
    </row>
    <row r="3" spans="1:14" ht="12.75">
      <c r="A3" t="str">
        <f>BalanceSheet!A2</f>
        <v>(Incorporated in Malaysia - Registration No. 240-A)</v>
      </c>
      <c r="N3" s="28"/>
    </row>
    <row r="4" ht="12.75">
      <c r="N4" s="28"/>
    </row>
    <row r="5" ht="12.75">
      <c r="A5" s="1" t="s">
        <v>18</v>
      </c>
    </row>
    <row r="6" ht="12.75">
      <c r="A6" s="1" t="s">
        <v>54</v>
      </c>
    </row>
    <row r="7" ht="12.75">
      <c r="A7" s="1" t="s">
        <v>47</v>
      </c>
    </row>
    <row r="8" ht="12.75">
      <c r="A8" s="1"/>
    </row>
    <row r="9" spans="1:11" ht="12.75">
      <c r="A9" s="1"/>
      <c r="E9" s="27" t="s">
        <v>19</v>
      </c>
      <c r="F9" s="27" t="s">
        <v>21</v>
      </c>
      <c r="G9" s="27" t="s">
        <v>23</v>
      </c>
      <c r="H9" s="27" t="s">
        <v>19</v>
      </c>
      <c r="I9" s="27" t="s">
        <v>26</v>
      </c>
      <c r="J9" s="27" t="s">
        <v>28</v>
      </c>
      <c r="K9" s="27" t="s">
        <v>29</v>
      </c>
    </row>
    <row r="10" spans="5:11" ht="12.75">
      <c r="E10" s="27" t="s">
        <v>20</v>
      </c>
      <c r="F10" s="27" t="s">
        <v>22</v>
      </c>
      <c r="G10" s="27" t="s">
        <v>24</v>
      </c>
      <c r="H10" s="27" t="s">
        <v>25</v>
      </c>
      <c r="I10" s="27" t="s">
        <v>27</v>
      </c>
      <c r="J10" s="27" t="s">
        <v>27</v>
      </c>
      <c r="K10" s="27"/>
    </row>
    <row r="11" spans="5:11" ht="12.75">
      <c r="E11" s="27" t="s">
        <v>8</v>
      </c>
      <c r="F11" s="27" t="s">
        <v>8</v>
      </c>
      <c r="G11" s="27" t="s">
        <v>8</v>
      </c>
      <c r="H11" s="27" t="s">
        <v>8</v>
      </c>
      <c r="I11" s="27" t="s">
        <v>8</v>
      </c>
      <c r="J11" s="27" t="s">
        <v>8</v>
      </c>
      <c r="K11" s="27" t="s">
        <v>8</v>
      </c>
    </row>
    <row r="12" ht="12.75">
      <c r="A12" s="1"/>
    </row>
    <row r="13" ht="12.75">
      <c r="A13" s="29"/>
    </row>
    <row r="15" spans="1:12" ht="12.75">
      <c r="A15" t="s">
        <v>50</v>
      </c>
      <c r="E15" s="6">
        <v>208134</v>
      </c>
      <c r="F15" s="6">
        <v>242160</v>
      </c>
      <c r="G15" s="6">
        <v>220</v>
      </c>
      <c r="H15" s="6">
        <v>181920</v>
      </c>
      <c r="I15" s="6">
        <v>0</v>
      </c>
      <c r="J15" s="6">
        <v>257798</v>
      </c>
      <c r="K15" s="6">
        <f>SUM(E15:J15)</f>
        <v>890232</v>
      </c>
      <c r="L15" s="6"/>
    </row>
    <row r="16" spans="5:12" ht="12.75">
      <c r="E16" s="6"/>
      <c r="F16" s="6"/>
      <c r="G16" s="6"/>
      <c r="H16" s="6"/>
      <c r="I16" s="6"/>
      <c r="J16" s="6"/>
      <c r="K16" s="6"/>
      <c r="L16" s="6"/>
    </row>
    <row r="17" spans="1:12" ht="12.75">
      <c r="A17" t="s">
        <v>55</v>
      </c>
      <c r="E17" s="6"/>
      <c r="F17" s="6">
        <v>133028</v>
      </c>
      <c r="G17" s="6"/>
      <c r="H17" s="6"/>
      <c r="I17" s="6"/>
      <c r="J17" s="6"/>
      <c r="K17" s="6">
        <f>SUM(E17:J17)</f>
        <v>133028</v>
      </c>
      <c r="L17" s="6"/>
    </row>
    <row r="18" spans="1:12" ht="12.75">
      <c r="A18" t="s">
        <v>36</v>
      </c>
      <c r="E18" s="31"/>
      <c r="F18" s="31">
        <v>-44957</v>
      </c>
      <c r="G18" s="31"/>
      <c r="H18" s="31"/>
      <c r="I18" s="31"/>
      <c r="J18" s="31"/>
      <c r="K18" s="31">
        <f>SUM(E18:J18)</f>
        <v>-44957</v>
      </c>
      <c r="L18" s="6"/>
    </row>
    <row r="19" spans="5:12" ht="12.75">
      <c r="E19" s="6"/>
      <c r="F19" s="6"/>
      <c r="G19" s="30"/>
      <c r="H19" s="6"/>
      <c r="I19" s="6"/>
      <c r="J19" s="6"/>
      <c r="K19" s="6"/>
      <c r="L19" s="6"/>
    </row>
    <row r="20" spans="1:12" ht="12.75">
      <c r="A20" t="s">
        <v>56</v>
      </c>
      <c r="E20" s="31">
        <f aca="true" t="shared" si="0" ref="E20:K20">SUM(E15:E18)</f>
        <v>208134</v>
      </c>
      <c r="F20" s="31">
        <f t="shared" si="0"/>
        <v>330231</v>
      </c>
      <c r="G20" s="31">
        <f t="shared" si="0"/>
        <v>220</v>
      </c>
      <c r="H20" s="31">
        <f t="shared" si="0"/>
        <v>181920</v>
      </c>
      <c r="I20" s="31">
        <f t="shared" si="0"/>
        <v>0</v>
      </c>
      <c r="J20" s="31">
        <f t="shared" si="0"/>
        <v>257798</v>
      </c>
      <c r="K20" s="31">
        <f t="shared" si="0"/>
        <v>978303</v>
      </c>
      <c r="L20" s="6"/>
    </row>
    <row r="21" spans="5:12" ht="12" customHeight="1">
      <c r="E21" s="6"/>
      <c r="F21" s="6"/>
      <c r="G21" s="6"/>
      <c r="H21" s="6"/>
      <c r="I21" s="6"/>
      <c r="J21" s="6"/>
      <c r="K21" s="6"/>
      <c r="L21" s="6"/>
    </row>
    <row r="22" spans="5:12" ht="12.75">
      <c r="E22" s="6"/>
      <c r="F22" s="6"/>
      <c r="G22" s="6"/>
      <c r="H22" s="6"/>
      <c r="I22" s="6"/>
      <c r="J22" s="6"/>
      <c r="K22" s="6"/>
      <c r="L22" s="6"/>
    </row>
    <row r="23" spans="1:12" ht="12.75">
      <c r="A23" t="s">
        <v>45</v>
      </c>
      <c r="E23" s="6">
        <v>208134</v>
      </c>
      <c r="F23" s="6">
        <v>393812</v>
      </c>
      <c r="G23" s="6">
        <v>220</v>
      </c>
      <c r="H23" s="6">
        <v>181920</v>
      </c>
      <c r="I23" s="6">
        <v>302</v>
      </c>
      <c r="J23" s="6">
        <v>21894</v>
      </c>
      <c r="K23" s="6">
        <f>SUM(E23:J23)</f>
        <v>806282</v>
      </c>
      <c r="L23" s="6"/>
    </row>
    <row r="24" spans="5:12" ht="12.75">
      <c r="E24" s="6"/>
      <c r="F24" s="6"/>
      <c r="G24" s="6"/>
      <c r="H24" s="6"/>
      <c r="I24" s="6"/>
      <c r="J24" s="6"/>
      <c r="K24" s="6"/>
      <c r="L24" s="6"/>
    </row>
    <row r="25" spans="1:12" ht="12.75">
      <c r="A25" t="s">
        <v>58</v>
      </c>
      <c r="E25" s="33"/>
      <c r="F25" s="34"/>
      <c r="G25" s="34"/>
      <c r="H25" s="34"/>
      <c r="I25" s="34"/>
      <c r="J25" s="34"/>
      <c r="K25" s="35"/>
      <c r="L25" s="6"/>
    </row>
    <row r="26" spans="1:12" ht="12.75">
      <c r="A26" t="s">
        <v>59</v>
      </c>
      <c r="E26" s="36">
        <v>0</v>
      </c>
      <c r="F26" s="30">
        <v>-236000</v>
      </c>
      <c r="G26" s="30">
        <v>0</v>
      </c>
      <c r="H26" s="30">
        <v>0</v>
      </c>
      <c r="I26" s="30">
        <v>0</v>
      </c>
      <c r="J26" s="30">
        <v>236000</v>
      </c>
      <c r="K26" s="37">
        <f>SUM(E26:J26)</f>
        <v>0</v>
      </c>
      <c r="L26" s="6"/>
    </row>
    <row r="27" spans="1:12" ht="12.75">
      <c r="A27" t="s">
        <v>60</v>
      </c>
      <c r="E27" s="38">
        <v>0</v>
      </c>
      <c r="F27" s="31">
        <v>398</v>
      </c>
      <c r="G27" s="31">
        <v>0</v>
      </c>
      <c r="H27" s="31">
        <v>0</v>
      </c>
      <c r="I27" s="31">
        <v>-302</v>
      </c>
      <c r="J27" s="31">
        <v>-96</v>
      </c>
      <c r="K27" s="39">
        <f>SUM(E27:J27)</f>
        <v>0</v>
      </c>
      <c r="L27" s="6"/>
    </row>
    <row r="28" spans="5:12" ht="12.75">
      <c r="E28" s="30"/>
      <c r="F28" s="30"/>
      <c r="G28" s="30"/>
      <c r="H28" s="30"/>
      <c r="I28" s="30"/>
      <c r="J28" s="30"/>
      <c r="K28" s="30"/>
      <c r="L28" s="6"/>
    </row>
    <row r="29" spans="1:12" ht="12.75">
      <c r="A29" t="s">
        <v>61</v>
      </c>
      <c r="E29" s="30">
        <f aca="true" t="shared" si="1" ref="E29:K29">SUM(E26:E28)</f>
        <v>0</v>
      </c>
      <c r="F29" s="30">
        <f t="shared" si="1"/>
        <v>-235602</v>
      </c>
      <c r="G29" s="30">
        <f t="shared" si="1"/>
        <v>0</v>
      </c>
      <c r="H29" s="30">
        <f t="shared" si="1"/>
        <v>0</v>
      </c>
      <c r="I29" s="30">
        <f t="shared" si="1"/>
        <v>-302</v>
      </c>
      <c r="J29" s="30">
        <f t="shared" si="1"/>
        <v>235904</v>
      </c>
      <c r="K29" s="30">
        <f t="shared" si="1"/>
        <v>0</v>
      </c>
      <c r="L29" s="6"/>
    </row>
    <row r="30" spans="1:12" ht="12.75">
      <c r="A30" t="s">
        <v>62</v>
      </c>
      <c r="E30" s="6"/>
      <c r="F30" s="6"/>
      <c r="G30" s="6"/>
      <c r="H30" s="6"/>
      <c r="I30" s="6"/>
      <c r="J30" s="6"/>
      <c r="K30" s="6"/>
      <c r="L30" s="6"/>
    </row>
    <row r="31" spans="5:12" ht="12.75">
      <c r="E31" s="6"/>
      <c r="F31" s="6"/>
      <c r="G31" s="6"/>
      <c r="H31" s="6"/>
      <c r="I31" s="6"/>
      <c r="J31" s="6"/>
      <c r="K31" s="6"/>
      <c r="L31" s="6"/>
    </row>
    <row r="32" spans="1:12" ht="12.75">
      <c r="A32" t="s">
        <v>55</v>
      </c>
      <c r="E32" s="6">
        <v>0</v>
      </c>
      <c r="F32" s="6">
        <v>128907</v>
      </c>
      <c r="G32" s="6">
        <v>0</v>
      </c>
      <c r="H32" s="6">
        <v>0</v>
      </c>
      <c r="I32" s="6">
        <v>0</v>
      </c>
      <c r="J32" s="6">
        <v>0</v>
      </c>
      <c r="K32" s="6">
        <f>SUM(E32:J32)</f>
        <v>128907</v>
      </c>
      <c r="L32" s="6"/>
    </row>
    <row r="33" spans="1:12" ht="12.75">
      <c r="A33" t="s">
        <v>36</v>
      </c>
      <c r="E33" s="31">
        <v>0</v>
      </c>
      <c r="F33" s="31">
        <v>-44957</v>
      </c>
      <c r="G33" s="31">
        <v>0</v>
      </c>
      <c r="H33" s="31">
        <v>0</v>
      </c>
      <c r="I33" s="31">
        <v>0</v>
      </c>
      <c r="J33" s="31">
        <v>0</v>
      </c>
      <c r="K33" s="31">
        <f>SUM(E33:J33)</f>
        <v>-44957</v>
      </c>
      <c r="L33" s="6"/>
    </row>
    <row r="34" spans="5:12" ht="12.75">
      <c r="E34" s="6"/>
      <c r="F34" s="6"/>
      <c r="G34" s="6"/>
      <c r="H34" s="6"/>
      <c r="I34" s="6"/>
      <c r="J34" s="6"/>
      <c r="K34" s="6"/>
      <c r="L34" s="6"/>
    </row>
    <row r="35" spans="1:12" ht="12.75">
      <c r="A35" t="s">
        <v>57</v>
      </c>
      <c r="E35" s="31">
        <f>E23+E29+E32+E33</f>
        <v>208134</v>
      </c>
      <c r="F35" s="31">
        <f aca="true" t="shared" si="2" ref="F35:K35">F23+F29+F32+F33</f>
        <v>242160</v>
      </c>
      <c r="G35" s="31">
        <f t="shared" si="2"/>
        <v>220</v>
      </c>
      <c r="H35" s="31">
        <f t="shared" si="2"/>
        <v>181920</v>
      </c>
      <c r="I35" s="31">
        <f t="shared" si="2"/>
        <v>0</v>
      </c>
      <c r="J35" s="31">
        <f t="shared" si="2"/>
        <v>257798</v>
      </c>
      <c r="K35" s="31">
        <f t="shared" si="2"/>
        <v>890232</v>
      </c>
      <c r="L35" s="6"/>
    </row>
    <row r="36" spans="5:12" ht="12.75">
      <c r="E36" s="6"/>
      <c r="F36" s="6"/>
      <c r="G36" s="6"/>
      <c r="H36" s="6"/>
      <c r="I36" s="6"/>
      <c r="J36" s="6"/>
      <c r="K36" s="6"/>
      <c r="L36" s="6"/>
    </row>
    <row r="37" spans="1:12" ht="12.75">
      <c r="A37" s="1" t="s">
        <v>31</v>
      </c>
      <c r="E37" s="6"/>
      <c r="F37" s="6"/>
      <c r="G37" s="6"/>
      <c r="H37" s="6"/>
      <c r="I37" s="6"/>
      <c r="J37" s="6"/>
      <c r="K37" s="6"/>
      <c r="L37" s="6"/>
    </row>
    <row r="38" spans="1:12" ht="12.75">
      <c r="A38" s="1" t="s">
        <v>49</v>
      </c>
      <c r="E38" s="6"/>
      <c r="F38" s="6"/>
      <c r="G38" s="6"/>
      <c r="H38" s="6"/>
      <c r="I38" s="6"/>
      <c r="J38" s="6"/>
      <c r="K38" s="6"/>
      <c r="L38" s="6"/>
    </row>
    <row r="39" spans="5:12" ht="12.75">
      <c r="E39" s="6"/>
      <c r="F39" s="6"/>
      <c r="G39" s="6"/>
      <c r="H39" s="6"/>
      <c r="I39" s="6"/>
      <c r="J39" s="6"/>
      <c r="K39" s="6"/>
      <c r="L39" s="6"/>
    </row>
    <row r="40" spans="5:12" ht="12.75">
      <c r="E40" s="6"/>
      <c r="F40" s="6"/>
      <c r="G40" s="6"/>
      <c r="H40" s="6"/>
      <c r="I40" s="6"/>
      <c r="J40" s="6"/>
      <c r="K40" s="6"/>
      <c r="L40" s="6"/>
    </row>
    <row r="41" spans="5:12" ht="12.75">
      <c r="E41" s="6"/>
      <c r="F41" s="6"/>
      <c r="G41" s="6"/>
      <c r="H41" s="6"/>
      <c r="I41" s="6"/>
      <c r="J41" s="6"/>
      <c r="K41" s="6"/>
      <c r="L41" s="6"/>
    </row>
  </sheetData>
  <printOptions/>
  <pageMargins left="0.75" right="0.75" top="0.63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Financial Controller's Office</cp:lastModifiedBy>
  <cp:lastPrinted>2006-02-17T04:53:38Z</cp:lastPrinted>
  <dcterms:created xsi:type="dcterms:W3CDTF">1999-11-18T01:23:45Z</dcterms:created>
  <dcterms:modified xsi:type="dcterms:W3CDTF">2006-02-17T04:57:46Z</dcterms:modified>
  <cp:category/>
  <cp:version/>
  <cp:contentType/>
  <cp:contentStatus/>
</cp:coreProperties>
</file>